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<sst xmlns="http://schemas.openxmlformats.org/spreadsheetml/2006/main" count="103" uniqueCount="103">
  <si>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</si>
  <si>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</si>
  <si>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</si>
  <si>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</si>
  <si>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</si>
  <si>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</si>
  <si>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</si>
  <si>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</si>
  <si>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</si>
  <si>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</si>
  <si>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</si>
  <si>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</si>
  <si>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</si>
  <si>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</si>
  <si>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</si>
  <si>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</si>
  <si>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</si>
  <si>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</si>
  <si>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</si>
  <si>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</si>
  <si>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</si>
  <si>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</si>
  <si>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</si>
  <si>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</si>
  <si>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</si>
  <si>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</si>
  <si>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</si>
  <si>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</si>
  <si>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</si>
  <si>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</si>
  <si>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</si>
  <si>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</si>
  <si>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</si>
  <si>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</si>
  <si>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</si>
  <si>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</si>
  <si>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</si>
  <si>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</si>
  <si>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</si>
  <si>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</si>
  <si>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</si>
  <si>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</si>
  <si>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</si>
  <si>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</si>
  <si>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</si>
  <si>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</si>
  <si>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</si>
  <si>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</si>
  <si>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</si>
  <si>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</si>
  <si>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</si>
  <si>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</si>
  <si>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</si>
  <si>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</si>
  <si>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</si>
  <si>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</si>
  <si>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</si>
  <si>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</si>
  <si>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</si>
  <si>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</si>
  <si>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</si>
  <si>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</si>
  <si>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</si>
  <si>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</si>
  <si>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</si>
  <si>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</si>
  <si>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</si>
  <si>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</si>
  <si>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</si>
  <si>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</si>
  <si>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</si>
  <si>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</si>
  <si>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</si>
  <si>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</si>
  <si>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</si>
  <si>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</si>
  <si>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</si>
  <si>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</si>
  <si>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</si>
  <si>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</si>
  <si>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</si>
  <si>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</si>
  <si>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</si>
  <si>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</si>
  <si>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</si>
  <si>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</si>
  <si>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</si>
  <si>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</si>
  <si>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</si>
  <si>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</si>
  <si>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</si>
  <si>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</si>
  <si>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</si>
  <si>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</si>
  <si>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</si>
  <si>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</si>
  <si>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</si>
  <si>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</si>
  <si>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</si>
  <si>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</si>
  <si>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Молодежная политика </t>
  </si>
  <si>
    <t>Жилищное хозяйство</t>
  </si>
  <si>
    <t xml:space="preserve">Отчет об исполнении районного бюджета                                                                                                     
за сентябрь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</si>
</sst>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PageLayoutView="0" workbookViewId="0" topLeftCell="A1">
      <selection activeCell="C101" sqref="C101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58.5" customHeight="1">
      <c r="A1" s="4"/>
      <c r="B1" s="46"/>
      <c r="C1" s="46"/>
      <c r="D1" s="46"/>
    </row>
    <row r="2" spans="1:4" s="1" customFormat="1" ht="45.75" customHeight="1">
      <c r="A2" s="45" t="s">
        <v>102</v>
      </c>
      <c r="B2" s="45"/>
      <c r="C2" s="45"/>
      <c r="D2" s="45"/>
    </row>
    <row r="3" spans="1:4" s="1" customFormat="1" ht="21" customHeight="1">
      <c r="A3" s="4"/>
      <c r="D3" s="19" t="s">
        <v>74</v>
      </c>
    </row>
    <row r="4" spans="1:4" s="2" customFormat="1" ht="47.25" customHeight="1">
      <c r="A4" s="3" t="s">
        <v>0</v>
      </c>
      <c r="B4" s="3" t="s">
        <v>93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47</v>
      </c>
      <c r="B6" s="40"/>
      <c r="C6" s="40"/>
      <c r="D6" s="41"/>
    </row>
    <row r="7" spans="1:4" s="2" customFormat="1" ht="15" customHeight="1">
      <c r="A7" s="9" t="s">
        <v>38</v>
      </c>
      <c r="B7" s="35">
        <f>B8+B9+B10+B11+B12+B13+B14+B15+B16+B17+B18+B19</f>
        <v>22306.65</v>
      </c>
      <c r="C7" s="35">
        <f>C8+C9+C10+C11+C12+C13+C14+C15+C16+C17+C18+C19</f>
        <v>14972.300000000001</v>
      </c>
      <c r="D7" s="32">
        <f>C7*100/B7</f>
        <v>67.12034303671774</v>
      </c>
    </row>
    <row r="8" spans="1:4" s="2" customFormat="1" ht="15" customHeight="1">
      <c r="A8" s="8" t="s">
        <v>48</v>
      </c>
      <c r="B8" s="34">
        <v>13370.14</v>
      </c>
      <c r="C8" s="34">
        <v>8947.4</v>
      </c>
      <c r="D8" s="32">
        <f>C8*100/B8</f>
        <v>66.92076522758924</v>
      </c>
    </row>
    <row r="9" spans="1:4" s="2" customFormat="1" ht="15" customHeight="1">
      <c r="A9" s="33" t="s">
        <v>89</v>
      </c>
      <c r="B9" s="34">
        <v>73.3</v>
      </c>
      <c r="C9" s="34">
        <v>48.69</v>
      </c>
      <c r="D9" s="32">
        <f>C9*100/B9</f>
        <v>66.42564802182811</v>
      </c>
    </row>
    <row r="10" spans="1:4" s="2" customFormat="1" ht="15" customHeight="1">
      <c r="A10" s="8" t="s">
        <v>39</v>
      </c>
      <c r="B10" s="34">
        <v>4025.01</v>
      </c>
      <c r="C10" s="34">
        <v>2830.23</v>
      </c>
      <c r="D10" s="32">
        <f>C10*100/B10</f>
        <v>70.31609859354386</v>
      </c>
    </row>
    <row r="11" spans="1:4" s="2" customFormat="1" ht="15" customHeight="1">
      <c r="A11" s="33" t="s">
        <v>90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40</v>
      </c>
      <c r="B12" s="34">
        <v>673.9</v>
      </c>
      <c r="C12" s="34">
        <v>363.44</v>
      </c>
      <c r="D12" s="32">
        <f>C12*100/B12</f>
        <v>53.93085027452145</v>
      </c>
      <c r="E12" s="27"/>
    </row>
    <row r="13" spans="1:4" s="2" customFormat="1" ht="27.75" customHeight="1">
      <c r="A13" s="8" t="s">
        <v>41</v>
      </c>
      <c r="B13" s="34">
        <v>3.24</v>
      </c>
      <c r="C13" s="34">
        <v>3.24</v>
      </c>
      <c r="D13" s="32">
        <v>0</v>
      </c>
    </row>
    <row r="14" spans="1:4" s="2" customFormat="1" ht="27.75" customHeight="1">
      <c r="A14" s="8" t="s">
        <v>42</v>
      </c>
      <c r="B14" s="34">
        <v>2187.68</v>
      </c>
      <c r="C14" s="34">
        <v>1136.85</v>
      </c>
      <c r="D14" s="32">
        <f aca="true" t="shared" si="0" ref="D14:D21">C14*100/B14</f>
        <v>51.96600965406275</v>
      </c>
    </row>
    <row r="15" spans="1:4" s="2" customFormat="1" ht="15" customHeight="1">
      <c r="A15" s="8" t="s">
        <v>43</v>
      </c>
      <c r="B15" s="34">
        <v>167.4</v>
      </c>
      <c r="C15" s="34">
        <v>120.4</v>
      </c>
      <c r="D15" s="32">
        <f t="shared" si="0"/>
        <v>71.92353643966547</v>
      </c>
    </row>
    <row r="16" spans="1:4" s="2" customFormat="1" ht="15" customHeight="1">
      <c r="A16" s="33" t="s">
        <v>91</v>
      </c>
      <c r="B16" s="34">
        <v>306.8</v>
      </c>
      <c r="C16" s="34">
        <v>154.09</v>
      </c>
      <c r="D16" s="32">
        <f t="shared" si="0"/>
        <v>50.22490221642764</v>
      </c>
    </row>
    <row r="17" spans="1:4" s="2" customFormat="1" ht="15" customHeight="1">
      <c r="A17" s="8" t="s">
        <v>44</v>
      </c>
      <c r="B17" s="34">
        <v>1119.18</v>
      </c>
      <c r="C17" s="34">
        <v>1082</v>
      </c>
      <c r="D17" s="32">
        <f t="shared" si="0"/>
        <v>96.6779249093086</v>
      </c>
    </row>
    <row r="18" spans="1:4" s="2" customFormat="1" ht="15" customHeight="1">
      <c r="A18" s="8" t="s">
        <v>45</v>
      </c>
      <c r="B18" s="34">
        <v>380</v>
      </c>
      <c r="C18" s="34">
        <v>262.78</v>
      </c>
      <c r="D18" s="32">
        <f t="shared" si="0"/>
        <v>69.15263157894736</v>
      </c>
    </row>
    <row r="19" spans="1:4" s="2" customFormat="1" ht="15" customHeight="1">
      <c r="A19" s="8" t="s">
        <v>46</v>
      </c>
      <c r="B19" s="34">
        <v>0</v>
      </c>
      <c r="C19" s="34">
        <v>23.18</v>
      </c>
      <c r="D19" s="32">
        <v>0</v>
      </c>
    </row>
    <row r="20" spans="1:4" s="2" customFormat="1" ht="15" customHeight="1">
      <c r="A20" s="9" t="s">
        <v>88</v>
      </c>
      <c r="B20" s="35">
        <v>402603.56</v>
      </c>
      <c r="C20" s="35">
        <v>275412.2</v>
      </c>
      <c r="D20" s="32">
        <f t="shared" si="0"/>
        <v>68.40779053220493</v>
      </c>
    </row>
    <row r="21" spans="1:4" s="2" customFormat="1" ht="15" customHeight="1">
      <c r="A21" s="9" t="s">
        <v>49</v>
      </c>
      <c r="B21" s="35">
        <f>B7+B20</f>
        <v>424910.21</v>
      </c>
      <c r="C21" s="35">
        <f>C7+C20</f>
        <v>290384.5</v>
      </c>
      <c r="D21" s="32">
        <f t="shared" si="0"/>
        <v>68.34020298076622</v>
      </c>
    </row>
    <row r="22" spans="1:4" ht="15" customHeight="1">
      <c r="A22" s="42" t="s">
        <v>52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30933.82</v>
      </c>
      <c r="C23" s="13">
        <f>C24+C25+C26+C28+C30+C31+C29+C27</f>
        <v>21891</v>
      </c>
      <c r="D23" s="14">
        <f aca="true" t="shared" si="1" ref="D23:D35">C23*100/B23</f>
        <v>70.76720560215324</v>
      </c>
    </row>
    <row r="24" spans="1:4" ht="27.75" customHeight="1">
      <c r="A24" s="8" t="s">
        <v>6</v>
      </c>
      <c r="B24" s="20">
        <v>1100.5</v>
      </c>
      <c r="C24" s="20">
        <v>777.65</v>
      </c>
      <c r="D24" s="21">
        <f t="shared" si="1"/>
        <v>70.66333484779646</v>
      </c>
    </row>
    <row r="25" spans="1:4" ht="27.75" customHeight="1">
      <c r="A25" s="22" t="s">
        <v>7</v>
      </c>
      <c r="B25" s="20">
        <v>1201.18</v>
      </c>
      <c r="C25" s="20">
        <v>825.47</v>
      </c>
      <c r="D25" s="21">
        <f t="shared" si="1"/>
        <v>68.7215904360712</v>
      </c>
    </row>
    <row r="26" spans="1:4" ht="27.75" customHeight="1">
      <c r="A26" s="22" t="s">
        <v>8</v>
      </c>
      <c r="B26" s="20">
        <v>19962.74</v>
      </c>
      <c r="C26" s="20">
        <v>14396.68</v>
      </c>
      <c r="D26" s="21">
        <f t="shared" si="1"/>
        <v>72.1177553782697</v>
      </c>
    </row>
    <row r="27" spans="1:4" ht="14.25" customHeight="1">
      <c r="A27" s="30" t="s">
        <v>95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5572.3</v>
      </c>
      <c r="C28" s="20">
        <v>4216.27</v>
      </c>
      <c r="D28" s="21">
        <f t="shared" si="1"/>
        <v>75.6648062738905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80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3017.1</v>
      </c>
      <c r="C31" s="20">
        <v>1674.93</v>
      </c>
      <c r="D31" s="21">
        <f t="shared" si="1"/>
        <v>55.5145669682808</v>
      </c>
    </row>
    <row r="32" spans="1:4" ht="15" customHeight="1">
      <c r="A32" s="12" t="s">
        <v>13</v>
      </c>
      <c r="B32" s="13">
        <f>B33</f>
        <v>684.4</v>
      </c>
      <c r="C32" s="13">
        <f>C33</f>
        <v>513.3</v>
      </c>
      <c r="D32" s="14">
        <f t="shared" si="1"/>
        <v>74.99999999999999</v>
      </c>
    </row>
    <row r="33" spans="1:4" ht="15" customHeight="1">
      <c r="A33" s="22" t="s">
        <v>14</v>
      </c>
      <c r="B33" s="20">
        <v>684.4</v>
      </c>
      <c r="C33" s="20">
        <v>513.3</v>
      </c>
      <c r="D33" s="21">
        <f t="shared" si="1"/>
        <v>74.99999999999999</v>
      </c>
    </row>
    <row r="34" spans="1:4" ht="15" customHeight="1">
      <c r="A34" s="12" t="s">
        <v>15</v>
      </c>
      <c r="B34" s="13">
        <f>B35+B36+B37</f>
        <v>3760.91</v>
      </c>
      <c r="C34" s="13">
        <f>C35+C36+C37</f>
        <v>2410.79</v>
      </c>
      <c r="D34" s="14">
        <f t="shared" si="1"/>
        <v>64.10124145486066</v>
      </c>
    </row>
    <row r="35" spans="1:4" ht="27.75" customHeight="1">
      <c r="A35" s="22" t="s">
        <v>76</v>
      </c>
      <c r="B35" s="20">
        <v>3587.81</v>
      </c>
      <c r="C35" s="20">
        <v>2242.69</v>
      </c>
      <c r="D35" s="21">
        <f t="shared" si="1"/>
        <v>62.50860552816342</v>
      </c>
    </row>
    <row r="36" spans="1:4" ht="15" customHeight="1">
      <c r="A36" s="22" t="s">
        <v>77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5</v>
      </c>
      <c r="D37" s="21">
        <v>0</v>
      </c>
    </row>
    <row r="38" spans="1:4" ht="15" customHeight="1">
      <c r="A38" s="12" t="s">
        <v>16</v>
      </c>
      <c r="B38" s="13">
        <f>B39+B40+B41+B42</f>
        <v>22758.8</v>
      </c>
      <c r="C38" s="13">
        <f>C39+C40+C41+C42</f>
        <v>10441.43</v>
      </c>
      <c r="D38" s="14">
        <f>C38*100/B38</f>
        <v>45.878649137915886</v>
      </c>
    </row>
    <row r="39" spans="1:4" ht="15" customHeight="1">
      <c r="A39" s="22" t="s">
        <v>17</v>
      </c>
      <c r="B39" s="20">
        <v>1912.1</v>
      </c>
      <c r="C39" s="20">
        <v>1424.89</v>
      </c>
      <c r="D39" s="21">
        <f>C39*100/B39</f>
        <v>74.51963809424194</v>
      </c>
    </row>
    <row r="40" spans="1:4" ht="15" customHeight="1">
      <c r="A40" s="22" t="s">
        <v>18</v>
      </c>
      <c r="B40" s="20">
        <v>6189</v>
      </c>
      <c r="C40" s="20">
        <v>4142.35</v>
      </c>
      <c r="D40" s="21">
        <f>C40*100/B40</f>
        <v>66.93084504766522</v>
      </c>
    </row>
    <row r="41" spans="1:4" ht="15" customHeight="1">
      <c r="A41" s="22" t="s">
        <v>78</v>
      </c>
      <c r="B41" s="20">
        <v>8852.63</v>
      </c>
      <c r="C41" s="20">
        <v>4874.19</v>
      </c>
      <c r="D41" s="21">
        <f>C41*100/B41</f>
        <v>55.05923098559411</v>
      </c>
    </row>
    <row r="42" spans="1:4" ht="15" customHeight="1">
      <c r="A42" s="22" t="s">
        <v>19</v>
      </c>
      <c r="B42" s="20">
        <v>5805.07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8896.15</v>
      </c>
      <c r="C43" s="13">
        <f>C45+C46+C47+C44</f>
        <v>5598.09</v>
      </c>
      <c r="D43" s="13">
        <f>D45+D46+D47</f>
        <v>91.03218773308852</v>
      </c>
    </row>
    <row r="44" spans="1:4" ht="15" customHeight="1">
      <c r="A44" s="37" t="s">
        <v>101</v>
      </c>
      <c r="B44" s="38">
        <v>2284</v>
      </c>
      <c r="C44" s="38">
        <v>0</v>
      </c>
      <c r="D44" s="21">
        <f>C44*100/B44</f>
        <v>0</v>
      </c>
    </row>
    <row r="45" spans="1:4" ht="15" customHeight="1">
      <c r="A45" s="22" t="s">
        <v>21</v>
      </c>
      <c r="B45" s="20">
        <v>1742.9</v>
      </c>
      <c r="C45" s="20">
        <v>1586.6</v>
      </c>
      <c r="D45" s="21">
        <f>C45*100/B45</f>
        <v>91.03218773308852</v>
      </c>
    </row>
    <row r="46" spans="1:4" ht="15" customHeight="1">
      <c r="A46" s="30" t="s">
        <v>22</v>
      </c>
      <c r="B46" s="20">
        <v>777.76</v>
      </c>
      <c r="C46" s="20">
        <v>750.13</v>
      </c>
      <c r="D46" s="21">
        <v>0</v>
      </c>
    </row>
    <row r="47" spans="1:4" ht="15" customHeight="1">
      <c r="A47" s="30" t="s">
        <v>23</v>
      </c>
      <c r="B47" s="20">
        <v>4091.49</v>
      </c>
      <c r="C47" s="20">
        <v>3261.36</v>
      </c>
      <c r="D47" s="21">
        <v>0</v>
      </c>
    </row>
    <row r="48" spans="1:4" ht="15" customHeight="1">
      <c r="A48" s="12" t="s">
        <v>97</v>
      </c>
      <c r="B48" s="13">
        <f>B49</f>
        <v>3.5</v>
      </c>
      <c r="C48" s="13">
        <f>C49</f>
        <v>2.58</v>
      </c>
      <c r="D48" s="14">
        <v>0</v>
      </c>
    </row>
    <row r="49" spans="1:4" ht="15" customHeight="1">
      <c r="A49" s="30" t="s">
        <v>98</v>
      </c>
      <c r="B49" s="20">
        <v>3.5</v>
      </c>
      <c r="C49" s="20">
        <v>2.58</v>
      </c>
      <c r="D49" s="21">
        <v>0</v>
      </c>
    </row>
    <row r="50" spans="1:4" ht="15" customHeight="1">
      <c r="A50" s="12" t="s">
        <v>24</v>
      </c>
      <c r="B50" s="13">
        <f>B51+B52+B54+B55+B53</f>
        <v>230929.6</v>
      </c>
      <c r="C50" s="13">
        <f>C51+C52+C54+C55+C53</f>
        <v>162298.11</v>
      </c>
      <c r="D50" s="14">
        <f aca="true" t="shared" si="2" ref="D50:D68">C50*100/B50</f>
        <v>70.28034084846637</v>
      </c>
    </row>
    <row r="51" spans="1:4" ht="15" customHeight="1">
      <c r="A51" s="22" t="s">
        <v>25</v>
      </c>
      <c r="B51" s="20">
        <v>33634.78</v>
      </c>
      <c r="C51" s="20">
        <v>25665.38</v>
      </c>
      <c r="D51" s="21">
        <f t="shared" si="2"/>
        <v>76.30607365352175</v>
      </c>
    </row>
    <row r="52" spans="1:4" ht="15" customHeight="1">
      <c r="A52" s="30" t="s">
        <v>26</v>
      </c>
      <c r="B52" s="20">
        <v>163571.76</v>
      </c>
      <c r="C52" s="20">
        <v>112243.34</v>
      </c>
      <c r="D52" s="21">
        <f t="shared" si="2"/>
        <v>68.62024349435379</v>
      </c>
    </row>
    <row r="53" spans="1:4" ht="15" customHeight="1">
      <c r="A53" s="30" t="s">
        <v>99</v>
      </c>
      <c r="B53" s="20">
        <v>10736.6</v>
      </c>
      <c r="C53" s="20">
        <v>7335.84</v>
      </c>
      <c r="D53" s="21">
        <f t="shared" si="2"/>
        <v>68.32554067395637</v>
      </c>
    </row>
    <row r="54" spans="1:4" ht="15" customHeight="1">
      <c r="A54" s="37" t="s">
        <v>100</v>
      </c>
      <c r="B54" s="20">
        <v>3522.94</v>
      </c>
      <c r="C54" s="20">
        <v>2856.09</v>
      </c>
      <c r="D54" s="21">
        <f t="shared" si="2"/>
        <v>81.07120757094927</v>
      </c>
    </row>
    <row r="55" spans="1:4" ht="15" customHeight="1">
      <c r="A55" s="22" t="s">
        <v>27</v>
      </c>
      <c r="B55" s="20">
        <v>19463.52</v>
      </c>
      <c r="C55" s="20">
        <v>14197.46</v>
      </c>
      <c r="D55" s="21">
        <f t="shared" si="2"/>
        <v>72.9439484738629</v>
      </c>
    </row>
    <row r="56" spans="1:4" ht="15" customHeight="1">
      <c r="A56" s="12" t="s">
        <v>80</v>
      </c>
      <c r="B56" s="13">
        <f>B57+B58</f>
        <v>48704.5</v>
      </c>
      <c r="C56" s="13">
        <f>C57+C58</f>
        <v>27404.550000000003</v>
      </c>
      <c r="D56" s="14">
        <f t="shared" si="2"/>
        <v>56.26697738401997</v>
      </c>
    </row>
    <row r="57" spans="1:4" ht="15" customHeight="1">
      <c r="A57" s="22" t="s">
        <v>28</v>
      </c>
      <c r="B57" s="20">
        <v>41301.4</v>
      </c>
      <c r="C57" s="20">
        <v>23298.81</v>
      </c>
      <c r="D57" s="21">
        <f t="shared" si="2"/>
        <v>56.411671275065736</v>
      </c>
    </row>
    <row r="58" spans="1:4" ht="15" customHeight="1">
      <c r="A58" s="22" t="s">
        <v>29</v>
      </c>
      <c r="B58" s="20">
        <v>7403.1</v>
      </c>
      <c r="C58" s="20">
        <v>4105.74</v>
      </c>
      <c r="D58" s="21">
        <f t="shared" si="2"/>
        <v>55.45973983871621</v>
      </c>
    </row>
    <row r="59" spans="1:4" ht="15" customHeight="1">
      <c r="A59" s="12" t="s">
        <v>79</v>
      </c>
      <c r="B59" s="13">
        <f>B60</f>
        <v>89.6</v>
      </c>
      <c r="C59" s="13">
        <f>C60</f>
        <v>78.84</v>
      </c>
      <c r="D59" s="14">
        <f t="shared" si="2"/>
        <v>87.99107142857143</v>
      </c>
    </row>
    <row r="60" spans="1:4" ht="15" customHeight="1">
      <c r="A60" s="30" t="s">
        <v>92</v>
      </c>
      <c r="B60" s="20">
        <v>89.6</v>
      </c>
      <c r="C60" s="20">
        <v>78.84</v>
      </c>
      <c r="D60" s="21">
        <f t="shared" si="2"/>
        <v>87.99107142857143</v>
      </c>
    </row>
    <row r="61" spans="1:4" ht="15" customHeight="1">
      <c r="A61" s="12" t="s">
        <v>31</v>
      </c>
      <c r="B61" s="13">
        <f>B62+B63+B64+B65+B66</f>
        <v>26996.449999999997</v>
      </c>
      <c r="C61" s="13">
        <f>C62+C63+C64+C65+C66</f>
        <v>17278.370000000003</v>
      </c>
      <c r="D61" s="14">
        <f t="shared" si="2"/>
        <v>64.00237809045265</v>
      </c>
    </row>
    <row r="62" spans="1:4" ht="15" customHeight="1">
      <c r="A62" s="22" t="s">
        <v>32</v>
      </c>
      <c r="B62" s="20">
        <v>441.27</v>
      </c>
      <c r="C62" s="20">
        <v>441.27</v>
      </c>
      <c r="D62" s="21">
        <f t="shared" si="2"/>
        <v>100</v>
      </c>
    </row>
    <row r="63" spans="1:4" ht="15" customHeight="1">
      <c r="A63" s="22" t="s">
        <v>33</v>
      </c>
      <c r="B63" s="20">
        <v>14498.9</v>
      </c>
      <c r="C63" s="20">
        <v>10352.59</v>
      </c>
      <c r="D63" s="21">
        <f t="shared" si="2"/>
        <v>71.40258916193642</v>
      </c>
    </row>
    <row r="64" spans="1:4" ht="15" customHeight="1">
      <c r="A64" s="22" t="s">
        <v>34</v>
      </c>
      <c r="B64" s="20">
        <v>7538.18</v>
      </c>
      <c r="C64" s="20">
        <v>3386.79</v>
      </c>
      <c r="D64" s="21">
        <f t="shared" si="2"/>
        <v>44.92848406379259</v>
      </c>
    </row>
    <row r="65" spans="1:4" ht="15" customHeight="1">
      <c r="A65" s="22" t="s">
        <v>35</v>
      </c>
      <c r="B65" s="20">
        <v>1628.8</v>
      </c>
      <c r="C65" s="20">
        <v>1040.66</v>
      </c>
      <c r="D65" s="21">
        <f t="shared" si="2"/>
        <v>63.891208251473486</v>
      </c>
    </row>
    <row r="66" spans="1:4" ht="15" customHeight="1">
      <c r="A66" s="22" t="s">
        <v>36</v>
      </c>
      <c r="B66" s="20">
        <v>2889.3</v>
      </c>
      <c r="C66" s="20">
        <v>2057.06</v>
      </c>
      <c r="D66" s="21">
        <f t="shared" si="2"/>
        <v>71.19579136815145</v>
      </c>
    </row>
    <row r="67" spans="1:4" ht="15" customHeight="1">
      <c r="A67" s="12" t="s">
        <v>30</v>
      </c>
      <c r="B67" s="13">
        <f>B68+B69</f>
        <v>7698.81</v>
      </c>
      <c r="C67" s="13">
        <f>C68+C69</f>
        <v>4122.92</v>
      </c>
      <c r="D67" s="14">
        <f t="shared" si="2"/>
        <v>53.552691909528875</v>
      </c>
    </row>
    <row r="68" spans="1:4" ht="15" customHeight="1">
      <c r="A68" s="22" t="s">
        <v>81</v>
      </c>
      <c r="B68" s="20">
        <v>7698.81</v>
      </c>
      <c r="C68" s="20">
        <v>4122.92</v>
      </c>
      <c r="D68" s="21">
        <f t="shared" si="2"/>
        <v>53.552691909528875</v>
      </c>
    </row>
    <row r="69" spans="1:4" ht="15" customHeight="1">
      <c r="A69" s="22" t="s">
        <v>87</v>
      </c>
      <c r="B69" s="20">
        <v>0</v>
      </c>
      <c r="C69" s="20">
        <v>0</v>
      </c>
      <c r="D69" s="21">
        <v>0</v>
      </c>
    </row>
    <row r="70" spans="1:4" ht="15" customHeight="1">
      <c r="A70" s="12" t="s">
        <v>10</v>
      </c>
      <c r="B70" s="13">
        <f>B71</f>
        <v>0</v>
      </c>
      <c r="C70" s="13">
        <f>C71</f>
        <v>0</v>
      </c>
      <c r="D70" s="21">
        <v>0</v>
      </c>
    </row>
    <row r="71" spans="1:4" ht="15" customHeight="1">
      <c r="A71" s="30" t="s">
        <v>82</v>
      </c>
      <c r="B71" s="20">
        <v>0</v>
      </c>
      <c r="C71" s="20">
        <v>0</v>
      </c>
      <c r="D71" s="21">
        <v>0</v>
      </c>
    </row>
    <row r="72" spans="1:4" ht="27.75" customHeight="1">
      <c r="A72" s="12" t="s">
        <v>83</v>
      </c>
      <c r="B72" s="13">
        <f>B73+B74+B75</f>
        <v>44736.18</v>
      </c>
      <c r="C72" s="13">
        <f>C73+C74+C75</f>
        <v>33038.34</v>
      </c>
      <c r="D72" s="14">
        <f>C72*100/B72</f>
        <v>73.85150006102442</v>
      </c>
    </row>
    <row r="73" spans="1:4" ht="27.75" customHeight="1">
      <c r="A73" s="22" t="s">
        <v>84</v>
      </c>
      <c r="B73" s="20">
        <v>20744.31</v>
      </c>
      <c r="C73" s="20">
        <v>18206.05</v>
      </c>
      <c r="D73" s="21">
        <f>C73*100/B73</f>
        <v>87.76406638736115</v>
      </c>
    </row>
    <row r="74" spans="1:4" ht="15" customHeight="1">
      <c r="A74" s="22" t="s">
        <v>85</v>
      </c>
      <c r="B74" s="20">
        <v>0</v>
      </c>
      <c r="C74" s="20">
        <v>0</v>
      </c>
      <c r="D74" s="21">
        <v>0</v>
      </c>
    </row>
    <row r="75" spans="1:4" ht="15" customHeight="1">
      <c r="A75" s="22" t="s">
        <v>86</v>
      </c>
      <c r="B75" s="20">
        <v>23991.87</v>
      </c>
      <c r="C75" s="20">
        <v>14832.29</v>
      </c>
      <c r="D75" s="21">
        <f>C75*100/B75</f>
        <v>61.82215058684463</v>
      </c>
    </row>
    <row r="76" spans="1:4" ht="15" customHeight="1">
      <c r="A76" s="12" t="s">
        <v>53</v>
      </c>
      <c r="B76" s="13">
        <f>B23+B32+B34+B38+B43+B50+B56+B59+B61+B67+B70+B72+B48</f>
        <v>426192.72</v>
      </c>
      <c r="C76" s="13">
        <f>C23+C32+C34+C38+C43+C50+C56+C59+C61+C67+C70+C72+C48</f>
        <v>285078.32</v>
      </c>
      <c r="D76" s="14">
        <f>C76*100/B76</f>
        <v>66.88953297935264</v>
      </c>
    </row>
    <row r="77" spans="1:4" ht="15" customHeight="1">
      <c r="A77" s="12" t="s">
        <v>37</v>
      </c>
      <c r="B77" s="13">
        <f>B21-B76</f>
        <v>-1282.509999999951</v>
      </c>
      <c r="C77" s="13">
        <f>C21-C76</f>
        <v>5306.179999999993</v>
      </c>
      <c r="D77" s="36">
        <f>C77*100/B77</f>
        <v>-413.73400597267823</v>
      </c>
    </row>
    <row r="78" spans="1:4" s="15" customFormat="1" ht="15" customHeight="1">
      <c r="A78" s="12" t="s">
        <v>73</v>
      </c>
      <c r="B78" s="13">
        <f>B79+B84+B88</f>
        <v>1282.509999999951</v>
      </c>
      <c r="C78" s="13">
        <f>C79+C84+C88</f>
        <v>-5306.180000000014</v>
      </c>
      <c r="D78" s="29">
        <f>C78*100/B78</f>
        <v>-413.7340059726798</v>
      </c>
    </row>
    <row r="79" spans="1:4" ht="15" customHeight="1">
      <c r="A79" s="12" t="s">
        <v>54</v>
      </c>
      <c r="B79" s="20">
        <f>B80</f>
        <v>0</v>
      </c>
      <c r="C79" s="20">
        <v>0</v>
      </c>
      <c r="D79" s="21">
        <v>0</v>
      </c>
    </row>
    <row r="80" spans="1:4" ht="27.75" customHeight="1">
      <c r="A80" s="22" t="s">
        <v>55</v>
      </c>
      <c r="B80" s="20">
        <f>B81</f>
        <v>0</v>
      </c>
      <c r="C80" s="28">
        <v>0</v>
      </c>
      <c r="D80" s="21">
        <v>0</v>
      </c>
    </row>
    <row r="81" spans="1:4" ht="27.75" customHeight="1">
      <c r="A81" s="22" t="s">
        <v>56</v>
      </c>
      <c r="B81" s="20">
        <v>0</v>
      </c>
      <c r="C81" s="28">
        <v>0</v>
      </c>
      <c r="D81" s="21">
        <v>0</v>
      </c>
    </row>
    <row r="82" spans="1:4" ht="27.75" customHeight="1">
      <c r="A82" s="22" t="s">
        <v>57</v>
      </c>
      <c r="B82" s="20">
        <f>B83</f>
        <v>0</v>
      </c>
      <c r="C82" s="20">
        <v>0</v>
      </c>
      <c r="D82" s="21">
        <v>0</v>
      </c>
    </row>
    <row r="83" spans="1:4" ht="27.75" customHeight="1">
      <c r="A83" s="22" t="s">
        <v>58</v>
      </c>
      <c r="B83" s="20">
        <v>0</v>
      </c>
      <c r="C83" s="20">
        <v>0</v>
      </c>
      <c r="D83" s="21">
        <v>0</v>
      </c>
    </row>
    <row r="84" spans="1:4" ht="15" customHeight="1">
      <c r="A84" s="12" t="s">
        <v>59</v>
      </c>
      <c r="B84" s="28">
        <f aca="true" t="shared" si="3" ref="B84:C86">B85</f>
        <v>20</v>
      </c>
      <c r="C84" s="28">
        <f t="shared" si="3"/>
        <v>19.46</v>
      </c>
      <c r="D84" s="21">
        <v>0</v>
      </c>
    </row>
    <row r="85" spans="1:4" ht="27.75" customHeight="1">
      <c r="A85" s="22" t="s">
        <v>60</v>
      </c>
      <c r="B85" s="20">
        <f t="shared" si="3"/>
        <v>20</v>
      </c>
      <c r="C85" s="28">
        <f t="shared" si="3"/>
        <v>19.46</v>
      </c>
      <c r="D85" s="21">
        <v>0</v>
      </c>
    </row>
    <row r="86" spans="1:4" ht="27.75" customHeight="1">
      <c r="A86" s="22" t="s">
        <v>61</v>
      </c>
      <c r="B86" s="28">
        <f t="shared" si="3"/>
        <v>20</v>
      </c>
      <c r="C86" s="28">
        <f t="shared" si="3"/>
        <v>19.46</v>
      </c>
      <c r="D86" s="21">
        <v>0</v>
      </c>
    </row>
    <row r="87" spans="1:4" ht="27.75" customHeight="1">
      <c r="A87" s="22" t="s">
        <v>62</v>
      </c>
      <c r="B87" s="20">
        <v>20</v>
      </c>
      <c r="C87" s="28">
        <v>19.46</v>
      </c>
      <c r="D87" s="21">
        <v>0</v>
      </c>
    </row>
    <row r="88" spans="1:4" ht="15" customHeight="1">
      <c r="A88" s="12" t="s">
        <v>63</v>
      </c>
      <c r="B88" s="13">
        <f>B89+B93</f>
        <v>1262.509999999951</v>
      </c>
      <c r="C88" s="13">
        <f>C89+C93</f>
        <v>-5325.640000000014</v>
      </c>
      <c r="D88" s="36">
        <f aca="true" t="shared" si="4" ref="D88:D96">C88*100/B88</f>
        <v>-421.8295300631457</v>
      </c>
    </row>
    <row r="89" spans="1:4" ht="15" customHeight="1">
      <c r="A89" s="22" t="s">
        <v>64</v>
      </c>
      <c r="B89" s="20">
        <f aca="true" t="shared" si="5" ref="B89:C91">B90</f>
        <v>-424910.21</v>
      </c>
      <c r="C89" s="20">
        <f t="shared" si="5"/>
        <v>-290384.5</v>
      </c>
      <c r="D89" s="21">
        <f t="shared" si="4"/>
        <v>68.34020298076622</v>
      </c>
    </row>
    <row r="90" spans="1:4" ht="15" customHeight="1">
      <c r="A90" s="22" t="s">
        <v>65</v>
      </c>
      <c r="B90" s="20">
        <f t="shared" si="5"/>
        <v>-424910.21</v>
      </c>
      <c r="C90" s="20">
        <f t="shared" si="5"/>
        <v>-290384.5</v>
      </c>
      <c r="D90" s="21">
        <f t="shared" si="4"/>
        <v>68.34020298076622</v>
      </c>
    </row>
    <row r="91" spans="1:4" ht="15" customHeight="1">
      <c r="A91" s="22" t="s">
        <v>66</v>
      </c>
      <c r="B91" s="20">
        <f t="shared" si="5"/>
        <v>-424910.21</v>
      </c>
      <c r="C91" s="20">
        <f t="shared" si="5"/>
        <v>-290384.5</v>
      </c>
      <c r="D91" s="21">
        <f t="shared" si="4"/>
        <v>68.34020298076622</v>
      </c>
    </row>
    <row r="92" spans="1:4" ht="15" customHeight="1">
      <c r="A92" s="22" t="s">
        <v>67</v>
      </c>
      <c r="B92" s="20">
        <f>-B21</f>
        <v>-424910.21</v>
      </c>
      <c r="C92" s="20">
        <f>-C21</f>
        <v>-290384.5</v>
      </c>
      <c r="D92" s="21">
        <f t="shared" si="4"/>
        <v>68.34020298076622</v>
      </c>
    </row>
    <row r="93" spans="1:4" ht="15" customHeight="1">
      <c r="A93" s="22" t="s">
        <v>68</v>
      </c>
      <c r="B93" s="20">
        <f aca="true" t="shared" si="6" ref="B93:C95">B94</f>
        <v>426172.72</v>
      </c>
      <c r="C93" s="20">
        <f t="shared" si="6"/>
        <v>285058.86</v>
      </c>
      <c r="D93" s="21">
        <f t="shared" si="4"/>
        <v>66.88810583652563</v>
      </c>
    </row>
    <row r="94" spans="1:4" ht="15" customHeight="1">
      <c r="A94" s="22" t="s">
        <v>69</v>
      </c>
      <c r="B94" s="20">
        <f t="shared" si="6"/>
        <v>426172.72</v>
      </c>
      <c r="C94" s="20">
        <f t="shared" si="6"/>
        <v>285058.86</v>
      </c>
      <c r="D94" s="21">
        <f t="shared" si="4"/>
        <v>66.88810583652563</v>
      </c>
    </row>
    <row r="95" spans="1:4" ht="15" customHeight="1">
      <c r="A95" s="22" t="s">
        <v>70</v>
      </c>
      <c r="B95" s="20">
        <f t="shared" si="6"/>
        <v>426172.72</v>
      </c>
      <c r="C95" s="20">
        <f t="shared" si="6"/>
        <v>285058.86</v>
      </c>
      <c r="D95" s="21">
        <f t="shared" si="4"/>
        <v>66.88810583652563</v>
      </c>
    </row>
    <row r="96" spans="1:4" ht="15" customHeight="1">
      <c r="A96" s="22" t="s">
        <v>71</v>
      </c>
      <c r="B96" s="20">
        <f>B76-B81-B87</f>
        <v>426172.72</v>
      </c>
      <c r="C96" s="20">
        <f>C76-C87</f>
        <v>285058.86</v>
      </c>
      <c r="D96" s="24">
        <f t="shared" si="4"/>
        <v>66.88810583652563</v>
      </c>
    </row>
    <row r="97" spans="1:4" ht="15" customHeight="1">
      <c r="A97" s="42" t="s">
        <v>75</v>
      </c>
      <c r="B97" s="43"/>
      <c r="C97" s="43"/>
      <c r="D97" s="44"/>
    </row>
    <row r="98" spans="1:4" ht="15" customHeight="1">
      <c r="A98" s="22" t="s">
        <v>2</v>
      </c>
      <c r="B98" s="31">
        <f>23465.73+171260.97</f>
        <v>194726.7</v>
      </c>
      <c r="C98" s="31">
        <f>17645.12+118379.07</f>
        <v>136024.19</v>
      </c>
      <c r="D98" s="21">
        <f>C98*100/B98</f>
        <v>69.85389779624468</v>
      </c>
    </row>
    <row r="99" spans="1:4" ht="15" customHeight="1">
      <c r="A99" s="22" t="s">
        <v>72</v>
      </c>
      <c r="B99" s="31">
        <f>7022.47+51510.56</f>
        <v>58533.03</v>
      </c>
      <c r="C99" s="31">
        <f>5373.58+35990.27</f>
        <v>41363.85</v>
      </c>
      <c r="D99" s="21">
        <f>C99*100/B99</f>
        <v>70.6675359194629</v>
      </c>
    </row>
    <row r="100" spans="1:4" ht="15" customHeight="1">
      <c r="A100" s="22" t="s">
        <v>3</v>
      </c>
      <c r="B100" s="31">
        <v>45160</v>
      </c>
      <c r="C100" s="31">
        <v>30319</v>
      </c>
      <c r="D100" s="21">
        <f>C100*100/B100</f>
        <v>67.13684676705049</v>
      </c>
    </row>
    <row r="101" spans="1:4" ht="15" customHeight="1">
      <c r="A101" s="22" t="s">
        <v>4</v>
      </c>
      <c r="B101" s="31">
        <v>2102</v>
      </c>
      <c r="C101" s="31">
        <v>1547</v>
      </c>
      <c r="D101" s="21">
        <f>C101*100/B101</f>
        <v>73.5965746907707</v>
      </c>
    </row>
    <row r="102" spans="1:4" ht="15" customHeight="1">
      <c r="A102" s="22" t="s">
        <v>5</v>
      </c>
      <c r="B102" s="31">
        <v>16488</v>
      </c>
      <c r="C102" s="31">
        <v>10280</v>
      </c>
      <c r="D102" s="21">
        <f>C102*100/B102</f>
        <v>62.34837457544881</v>
      </c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1.25">
      <c r="A162" s="25"/>
      <c r="B162" s="23"/>
      <c r="C162" s="23"/>
      <c r="D162" s="26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  <row r="204" spans="1:4" ht="12.75">
      <c r="A204" s="17"/>
      <c r="B204" s="16"/>
      <c r="C204" s="16"/>
      <c r="D204" s="18"/>
    </row>
  </sheetData>
  <sheetProtection/>
  <mergeCells count="5">
    <mergeCell ref="A6:D6"/>
    <mergeCell ref="A22:D22"/>
    <mergeCell ref="A97:D97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2015-10-26T07:32:01Z</cp:lastPrinted>
  <dcterms:created xsi:type="dcterms:W3CDTF">2010-07-12T06:59:51Z</dcterms:created>
  <dcterms:modified xsi:type="dcterms:W3CDTF">2017-10-11T05:10:47Z</dcterms:modified>
  <cp:category/>
  <cp:version/>
  <cp:contentType/>
  <cp:contentStatus/>
</cp:coreProperties>
</file>